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egovg01.sharepoint.com/sites/FIO_KUM/Shared Documents/VÄLISVAHENDID/SF_2021-2027/TAT_kobarTAT_KUM_INSA/tegevuskava ja eelarve/2026/LÕPLIKUD/"/>
    </mc:Choice>
  </mc:AlternateContent>
  <xr:revisionPtr revIDLastSave="2" documentId="8_{11C60C71-789B-4D72-BB46-50BEEC3A5FA3}" xr6:coauthVersionLast="47" xr6:coauthVersionMax="47" xr10:uidLastSave="{30BF3180-A4D4-422C-91A7-B5BE723CCBD7}"/>
  <bookViews>
    <workbookView xWindow="-120" yWindow="-120" windowWidth="29040" windowHeight="15720" xr2:uid="{00000000-000D-0000-FFFF-FFFF00000000}"/>
  </bookViews>
  <sheets>
    <sheet name="2026" sheetId="1" r:id="rId1"/>
  </sheets>
  <definedNames>
    <definedName name="_xlnm._FilterDatabase" localSheetId="0" hidden="1">'2026'!#REF!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F35" i="1"/>
  <c r="F34" i="1"/>
  <c r="M21" i="1"/>
  <c r="M20" i="1"/>
  <c r="M17" i="1"/>
  <c r="M16" i="1"/>
  <c r="M19" i="1" l="1"/>
  <c r="M15" i="1"/>
  <c r="I14" i="1"/>
  <c r="M18" i="1" l="1"/>
  <c r="M14" i="1"/>
  <c r="L18" i="1"/>
  <c r="K18" i="1"/>
  <c r="J18" i="1"/>
  <c r="I18" i="1"/>
  <c r="H18" i="1"/>
  <c r="G18" i="1"/>
  <c r="L14" i="1"/>
  <c r="K14" i="1"/>
  <c r="J14" i="1"/>
  <c r="G14" i="1"/>
  <c r="F18" i="1"/>
  <c r="F14" i="1"/>
  <c r="L13" i="1" l="1"/>
  <c r="H13" i="1"/>
  <c r="K13" i="1"/>
  <c r="I13" i="1"/>
  <c r="M13" i="1"/>
  <c r="M22" i="1" s="1"/>
  <c r="J13" i="1"/>
  <c r="G13" i="1"/>
  <c r="F13" i="1"/>
  <c r="F22" i="1" l="1"/>
  <c r="F23" i="1" s="1"/>
  <c r="G23" i="1"/>
  <c r="L22" i="1"/>
  <c r="L23" i="1" s="1"/>
  <c r="K22" i="1"/>
  <c r="K23" i="1" s="1"/>
  <c r="J22" i="1"/>
  <c r="J23" i="1" s="1"/>
  <c r="I22" i="1"/>
  <c r="I23" i="1" s="1"/>
  <c r="H22" i="1"/>
  <c r="H23" i="1" s="1"/>
  <c r="L36" i="1"/>
  <c r="K36" i="1"/>
  <c r="J36" i="1"/>
  <c r="I36" i="1"/>
  <c r="H36" i="1"/>
  <c r="G36" i="1"/>
  <c r="L34" i="1" l="1"/>
  <c r="L35" i="1"/>
  <c r="K34" i="1"/>
  <c r="K35" i="1"/>
  <c r="J35" i="1"/>
  <c r="J34" i="1"/>
  <c r="I34" i="1"/>
  <c r="I35" i="1"/>
  <c r="G35" i="1"/>
  <c r="G34" i="1"/>
  <c r="M23" i="1"/>
  <c r="L12" i="1"/>
  <c r="K12" i="1"/>
  <c r="J12" i="1"/>
  <c r="I12" i="1"/>
  <c r="H12" i="1"/>
  <c r="G12" i="1"/>
  <c r="F12" i="1"/>
  <c r="F36" i="1"/>
  <c r="L33" i="1" l="1"/>
  <c r="L32" i="1" s="1"/>
  <c r="I33" i="1"/>
  <c r="I32" i="1" s="1"/>
  <c r="K33" i="1"/>
  <c r="K32" i="1" s="1"/>
  <c r="J33" i="1"/>
  <c r="J32" i="1" s="1"/>
  <c r="H35" i="1"/>
  <c r="H34" i="1"/>
  <c r="F24" i="1"/>
  <c r="M35" i="1"/>
  <c r="M34" i="1"/>
  <c r="G33" i="1"/>
  <c r="G32" i="1" s="1"/>
  <c r="M12" i="1"/>
  <c r="F33" i="1"/>
  <c r="F32" i="1" s="1"/>
  <c r="H33" i="1" l="1"/>
  <c r="H32" i="1" s="1"/>
  <c r="M33" i="1"/>
  <c r="M32" i="1" s="1"/>
</calcChain>
</file>

<file path=xl/sharedStrings.xml><?xml version="1.0" encoding="utf-8"?>
<sst xmlns="http://schemas.openxmlformats.org/spreadsheetml/2006/main" count="84" uniqueCount="69">
  <si>
    <t>Toetatava tegevuse abikõlblikkuse periood:  01.01.2023−31.10.2029</t>
  </si>
  <si>
    <t>Elluviija: Integratsiooni Sihtasutus</t>
  </si>
  <si>
    <t>Projekti nimi: Toetav tegevus 3.3 - Eri keele- ja kultuuritaustaga inimeste ning tagasipöördujate tööturul konkurentsivõimet toetavad tegevused</t>
  </si>
  <si>
    <t>Osa 1: Tegevuste eelarve kulukohtade kaupa</t>
  </si>
  <si>
    <t>Aasta</t>
  </si>
  <si>
    <t>2023-2029</t>
  </si>
  <si>
    <t>Tegevuste tulemus</t>
  </si>
  <si>
    <t>Tegevuste väljund</t>
  </si>
  <si>
    <t>Tegevuse nr TAT-is</t>
  </si>
  <si>
    <t>Rea nr</t>
  </si>
  <si>
    <t>Projekti tegevused ja kindlaksmääratud kulukohad</t>
  </si>
  <si>
    <t>Abikõlblik kulu² (EUR)</t>
  </si>
  <si>
    <t>Abikõlblik kulu</t>
  </si>
  <si>
    <t>Eri keele- ja kultuuritaustaga inimeste, uussisserändajate ning tagasipöördujate konkurentsivõime tööturul toimetulekuks on paranenud.</t>
  </si>
  <si>
    <t>1.</t>
  </si>
  <si>
    <t>Toetav tegevus 3.3 - Eri keele- ja kultuuritaustaga inimeste ning tagasipöördujate tööturul konkurentsivõimet toetavad tegevused</t>
  </si>
  <si>
    <t>1.1</t>
  </si>
  <si>
    <t>Otsesed kulud</t>
  </si>
  <si>
    <t>1.1.1</t>
  </si>
  <si>
    <t>Sisutegevuste kulud</t>
  </si>
  <si>
    <t>3.3.4.1</t>
  </si>
  <si>
    <t>1.1.1.1</t>
  </si>
  <si>
    <t>Tööjõulähetusprogrammi pakkumine keeleõppe eesmärgil</t>
  </si>
  <si>
    <t>3.3.4.2</t>
  </si>
  <si>
    <t>1.1.1.2</t>
  </si>
  <si>
    <t>Praktikaprogrammi pakkumine avalikus sektoris eri keele- ja kultuuritaustaga tudengitele, sealhulgas infopäevade ja koolituste korraldamine tudengitele avaliku sektori tutvustamiseks ja praktikaootuste kujundamiseks</t>
  </si>
  <si>
    <t>Õppereisid on läbi viidud</t>
  </si>
  <si>
    <t>3.3.4.3</t>
  </si>
  <si>
    <t>1.1.1.3</t>
  </si>
  <si>
    <t>Õppereiside korraldamine Eesti piires ning teistesse Euroopa Liidu riikidesse, et tutvuda parimate tööturu meetmetega, mis suurendavad eri keele- ja kultuuritaustaga inimeste konkurentsivõimet tööturul</t>
  </si>
  <si>
    <t>Horisontaalne kulu</t>
  </si>
  <si>
    <t>1.1.2</t>
  </si>
  <si>
    <t>Otsesed personalikulud</t>
  </si>
  <si>
    <t>1.1.2.1</t>
  </si>
  <si>
    <t>Elluviija töötajate töötasu (TAT juhtimiskulu)</t>
  </si>
  <si>
    <t>1.1.2.2</t>
  </si>
  <si>
    <t>Ekspertide töötasu</t>
  </si>
  <si>
    <t>1.1.2.3</t>
  </si>
  <si>
    <t>Personali lähetus-, koolitus- ja tervisekontrolli kulud</t>
  </si>
  <si>
    <t>1.2</t>
  </si>
  <si>
    <t>3</t>
  </si>
  <si>
    <t xml:space="preserve">Eelarve kokku </t>
  </si>
  <si>
    <t>5</t>
  </si>
  <si>
    <t>Eelarve kokku (2023-2029)</t>
  </si>
  <si>
    <t>6</t>
  </si>
  <si>
    <t xml:space="preserve">ERF tüüpi kulud kokku </t>
  </si>
  <si>
    <t>7</t>
  </si>
  <si>
    <t>ERF tüüpi kulude osakaal tegevuste kogumaksumusest (%)</t>
  </si>
  <si>
    <t>Osa 2: Tegevuste finantsplaan</t>
  </si>
  <si>
    <t>Finantsallikate jaotus</t>
  </si>
  <si>
    <t>Summa</t>
  </si>
  <si>
    <t xml:space="preserve">Toetatava tegevuse eelarve kokku aastate lõikes </t>
  </si>
  <si>
    <t xml:space="preserve">Toetus kokku </t>
  </si>
  <si>
    <t>2.1</t>
  </si>
  <si>
    <t>sh ESF-i osalus (70%)</t>
  </si>
  <si>
    <t>2.2</t>
  </si>
  <si>
    <t>sh riiklik kaasfinantseering (30%)</t>
  </si>
  <si>
    <t xml:space="preserve">Omafinantseering kokku </t>
  </si>
  <si>
    <t>3.2</t>
  </si>
  <si>
    <t>sh partneri osalus</t>
  </si>
  <si>
    <t xml:space="preserve">¹ Tabelites kajastatada tegevuskava aasta ja sellele eelnevate aastate eelarved. Sellest lähtuvalt lisada veerge. </t>
  </si>
  <si>
    <t>² Sisaldab partnerite abikõlblikke kulusid (kui projektis on partnerid)</t>
  </si>
  <si>
    <t>³ Lisada, kui projektis on partnerid. Lisada või eemaldada partnereid vastavalt TAT-is sätestatule.</t>
  </si>
  <si>
    <t>⁴ Lisada, kui projektis on partnerid. Lisada ridu vastavalt partnerite arvule ja veerge vastavalt aastale.</t>
  </si>
  <si>
    <r>
      <rPr>
        <vertAlign val="superscript"/>
        <sz val="10"/>
        <rFont val="Arial"/>
        <family val="2"/>
        <charset val="186"/>
      </rPr>
      <t>5</t>
    </r>
    <r>
      <rPr>
        <sz val="10"/>
        <rFont val="Arial"/>
        <family val="2"/>
        <charset val="186"/>
      </rPr>
      <t xml:space="preserve"> 7% projekti otsestest kuludest</t>
    </r>
  </si>
  <si>
    <t>Toetatava tegevuse eelarve kulukohtade kaupa¹</t>
  </si>
  <si>
    <r>
      <t>Kaudsed kulud</t>
    </r>
    <r>
      <rPr>
        <b/>
        <vertAlign val="superscript"/>
        <sz val="10"/>
        <rFont val="Arial"/>
        <family val="2"/>
      </rPr>
      <t>5</t>
    </r>
  </si>
  <si>
    <t>Tööjõulähetusprogrammi on sihtrühmale pakutud</t>
  </si>
  <si>
    <t>Praktikakohti on avalikus sektoris  sihtrühmale pakutud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</si>
</sst>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.00\ _k_r_-;\-* #,##0.00\ _k_r_-;_-* &quot;-&quot;??\ _k_r_-;_-@_-"/>
    <numFmt numFmtId="166" formatCode="&quot; &quot;#,##0.00&quot; &quot;;&quot; (&quot;#,##0.00&quot;)&quot;;&quot; -&quot;00&quot; &quot;;&quot; &quot;@&quot; &quot;"/>
    <numFmt numFmtId="167" formatCode="#,##0.0000"/>
  </numFmts>
  <fonts count="20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sz val="10"/>
      <name val="Helv"/>
    </font>
    <font>
      <i/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sz val="11"/>
      <color rgb="FF000000"/>
      <name val="Calibri"/>
      <family val="2"/>
      <charset val="186"/>
    </font>
    <font>
      <sz val="10"/>
      <color rgb="FF000000"/>
      <name val="Helv"/>
      <charset val="186"/>
    </font>
    <font>
      <sz val="10"/>
      <color theme="1"/>
      <name val="Arial"/>
      <family val="2"/>
      <charset val="186"/>
    </font>
    <font>
      <vertAlign val="superscript"/>
      <sz val="10"/>
      <name val="Arial"/>
      <family val="2"/>
      <charset val="186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vertAlign val="superscript"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lightDown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166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0" fontId="9" fillId="0" borderId="0" applyNumberFormat="0" applyFont="0" applyBorder="0" applyProtection="0"/>
    <xf numFmtId="0" fontId="3" fillId="0" borderId="0"/>
    <xf numFmtId="0" fontId="9" fillId="0" borderId="0" applyNumberFormat="0" applyFont="0" applyBorder="0" applyProtection="0"/>
    <xf numFmtId="0" fontId="8" fillId="0" borderId="0"/>
    <xf numFmtId="0" fontId="10" fillId="0" borderId="0" applyNumberFormat="0" applyBorder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3" fillId="0" borderId="0" applyFont="0" applyFill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6" fillId="0" borderId="0"/>
    <xf numFmtId="0" fontId="11" fillId="0" borderId="0" applyNumberFormat="0" applyBorder="0" applyProtection="0"/>
  </cellStyleXfs>
  <cellXfs count="120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49" fontId="4" fillId="0" borderId="0" xfId="0" applyNumberFormat="1" applyFont="1" applyAlignment="1">
      <alignment horizontal="left" vertical="top"/>
    </xf>
    <xf numFmtId="0" fontId="4" fillId="0" borderId="2" xfId="0" applyFont="1" applyBorder="1" applyAlignment="1">
      <alignment horizontal="left" vertical="top" wrapText="1" shrinkToFit="1"/>
    </xf>
    <xf numFmtId="0" fontId="4" fillId="0" borderId="0" xfId="0" applyFont="1" applyAlignment="1">
      <alignment wrapText="1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3" fontId="4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3" fontId="3" fillId="0" borderId="0" xfId="0" applyNumberFormat="1" applyFont="1"/>
    <xf numFmtId="0" fontId="0" fillId="0" borderId="2" xfId="0" applyBorder="1" applyAlignment="1">
      <alignment wrapText="1"/>
    </xf>
    <xf numFmtId="0" fontId="4" fillId="0" borderId="0" xfId="0" applyFont="1" applyAlignment="1">
      <alignment horizontal="right"/>
    </xf>
    <xf numFmtId="0" fontId="4" fillId="0" borderId="1" xfId="3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right"/>
    </xf>
    <xf numFmtId="49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wrapText="1"/>
    </xf>
    <xf numFmtId="3" fontId="7" fillId="0" borderId="0" xfId="0" applyNumberFormat="1" applyFont="1" applyAlignment="1">
      <alignment horizontal="right"/>
    </xf>
    <xf numFmtId="0" fontId="14" fillId="0" borderId="7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4" fillId="0" borderId="7" xfId="0" applyFont="1" applyBorder="1" applyAlignment="1">
      <alignment horizontal="center"/>
    </xf>
    <xf numFmtId="0" fontId="14" fillId="0" borderId="0" xfId="0" applyFont="1" applyAlignment="1">
      <alignment horizontal="center"/>
    </xf>
    <xf numFmtId="4" fontId="14" fillId="0" borderId="1" xfId="0" applyNumberFormat="1" applyFont="1" applyBorder="1" applyAlignment="1">
      <alignment horizontal="right" vertical="center"/>
    </xf>
    <xf numFmtId="4" fontId="14" fillId="0" borderId="2" xfId="0" applyNumberFormat="1" applyFont="1" applyBorder="1" applyAlignment="1">
      <alignment horizontal="right" vertical="center"/>
    </xf>
    <xf numFmtId="2" fontId="0" fillId="0" borderId="0" xfId="0" applyNumberFormat="1"/>
    <xf numFmtId="4" fontId="4" fillId="0" borderId="2" xfId="0" applyNumberFormat="1" applyFont="1" applyBorder="1" applyAlignment="1">
      <alignment horizontal="right"/>
    </xf>
    <xf numFmtId="4" fontId="12" fillId="0" borderId="2" xfId="5" applyNumberFormat="1" applyFont="1" applyBorder="1" applyAlignment="1">
      <alignment wrapText="1"/>
    </xf>
    <xf numFmtId="4" fontId="4" fillId="0" borderId="3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7" fillId="0" borderId="0" xfId="0" applyNumberFormat="1" applyFont="1" applyAlignment="1">
      <alignment horizontal="right"/>
    </xf>
    <xf numFmtId="0" fontId="4" fillId="0" borderId="11" xfId="0" applyFont="1" applyBorder="1" applyAlignment="1">
      <alignment horizontal="center" wrapText="1"/>
    </xf>
    <xf numFmtId="4" fontId="4" fillId="0" borderId="6" xfId="0" applyNumberFormat="1" applyFont="1" applyBorder="1" applyAlignment="1">
      <alignment horizontal="right"/>
    </xf>
    <xf numFmtId="0" fontId="1" fillId="0" borderId="0" xfId="0" applyFont="1"/>
    <xf numFmtId="0" fontId="1" fillId="0" borderId="0" xfId="0" applyFont="1" applyAlignment="1">
      <alignment wrapText="1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49" fontId="1" fillId="0" borderId="2" xfId="0" applyNumberFormat="1" applyFont="1" applyBorder="1" applyAlignment="1">
      <alignment horizontal="left"/>
    </xf>
    <xf numFmtId="0" fontId="1" fillId="0" borderId="2" xfId="0" applyFont="1" applyBorder="1" applyAlignment="1">
      <alignment horizontal="left" vertical="top" wrapText="1" indent="1" shrinkToFit="1"/>
    </xf>
    <xf numFmtId="0" fontId="1" fillId="0" borderId="2" xfId="0" applyFont="1" applyBorder="1" applyAlignment="1">
      <alignment horizontal="left" vertical="top" wrapText="1" indent="1"/>
    </xf>
    <xf numFmtId="49" fontId="1" fillId="0" borderId="2" xfId="0" applyNumberFormat="1" applyFont="1" applyBorder="1" applyAlignment="1">
      <alignment horizontal="left" vertical="center"/>
    </xf>
    <xf numFmtId="3" fontId="1" fillId="0" borderId="2" xfId="0" applyNumberFormat="1" applyFont="1" applyBorder="1" applyAlignment="1">
      <alignment horizontal="right"/>
    </xf>
    <xf numFmtId="4" fontId="1" fillId="0" borderId="0" xfId="0" applyNumberFormat="1" applyFont="1" applyAlignment="1">
      <alignment horizontal="right"/>
    </xf>
    <xf numFmtId="2" fontId="1" fillId="0" borderId="0" xfId="0" applyNumberFormat="1" applyFont="1"/>
    <xf numFmtId="167" fontId="1" fillId="0" borderId="0" xfId="0" applyNumberFormat="1" applyFont="1" applyAlignment="1">
      <alignment horizontal="right"/>
    </xf>
    <xf numFmtId="167" fontId="1" fillId="0" borderId="0" xfId="0" applyNumberFormat="1" applyFont="1"/>
    <xf numFmtId="0" fontId="14" fillId="0" borderId="0" xfId="0" applyFont="1"/>
    <xf numFmtId="0" fontId="15" fillId="0" borderId="0" xfId="0" applyFont="1" applyAlignment="1">
      <alignment wrapText="1"/>
    </xf>
    <xf numFmtId="0" fontId="15" fillId="0" borderId="0" xfId="0" applyFont="1"/>
    <xf numFmtId="3" fontId="15" fillId="0" borderId="0" xfId="0" applyNumberFormat="1" applyFont="1" applyAlignment="1">
      <alignment horizontal="right"/>
    </xf>
    <xf numFmtId="3" fontId="15" fillId="0" borderId="0" xfId="0" applyNumberFormat="1" applyFont="1"/>
    <xf numFmtId="0" fontId="14" fillId="0" borderId="0" xfId="0" applyFont="1" applyAlignment="1">
      <alignment wrapText="1"/>
    </xf>
    <xf numFmtId="49" fontId="14" fillId="0" borderId="0" xfId="0" applyNumberFormat="1" applyFont="1" applyAlignment="1">
      <alignment vertical="top"/>
    </xf>
    <xf numFmtId="0" fontId="14" fillId="0" borderId="2" xfId="0" applyFont="1" applyBorder="1" applyAlignment="1">
      <alignment horizontal="center" wrapText="1"/>
    </xf>
    <xf numFmtId="0" fontId="14" fillId="0" borderId="1" xfId="3" applyNumberFormat="1" applyFont="1" applyBorder="1" applyAlignment="1">
      <alignment horizontal="center"/>
    </xf>
    <xf numFmtId="0" fontId="14" fillId="0" borderId="2" xfId="3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left" vertical="top"/>
    </xf>
    <xf numFmtId="0" fontId="14" fillId="0" borderId="1" xfId="0" applyFont="1" applyBorder="1" applyAlignment="1">
      <alignment horizontal="left" vertical="top" wrapText="1"/>
    </xf>
    <xf numFmtId="49" fontId="15" fillId="0" borderId="2" xfId="0" applyNumberFormat="1" applyFont="1" applyBorder="1" applyAlignment="1">
      <alignment horizontal="left" vertical="top"/>
    </xf>
    <xf numFmtId="0" fontId="15" fillId="0" borderId="13" xfId="0" applyFont="1" applyBorder="1" applyAlignment="1">
      <alignment horizontal="left" vertical="top" wrapText="1"/>
    </xf>
    <xf numFmtId="4" fontId="15" fillId="0" borderId="1" xfId="0" applyNumberFormat="1" applyFont="1" applyBorder="1" applyAlignment="1">
      <alignment horizontal="right" vertical="center"/>
    </xf>
    <xf numFmtId="4" fontId="15" fillId="0" borderId="2" xfId="0" applyNumberFormat="1" applyFont="1" applyBorder="1" applyAlignment="1">
      <alignment horizontal="right" vertical="center"/>
    </xf>
    <xf numFmtId="3" fontId="15" fillId="0" borderId="5" xfId="0" applyNumberFormat="1" applyFont="1" applyBorder="1" applyAlignment="1">
      <alignment horizontal="left" vertical="top" wrapText="1"/>
    </xf>
    <xf numFmtId="3" fontId="15" fillId="0" borderId="5" xfId="0" applyNumberFormat="1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4" fontId="14" fillId="0" borderId="1" xfId="0" applyNumberFormat="1" applyFont="1" applyBorder="1"/>
    <xf numFmtId="4" fontId="14" fillId="0" borderId="6" xfId="0" applyNumberFormat="1" applyFont="1" applyBorder="1"/>
    <xf numFmtId="4" fontId="14" fillId="0" borderId="2" xfId="0" applyNumberFormat="1" applyFont="1" applyBorder="1"/>
    <xf numFmtId="3" fontId="14" fillId="3" borderId="6" xfId="0" applyNumberFormat="1" applyFont="1" applyFill="1" applyBorder="1" applyAlignment="1">
      <alignment horizontal="right" vertical="center"/>
    </xf>
    <xf numFmtId="3" fontId="15" fillId="3" borderId="14" xfId="0" applyNumberFormat="1" applyFont="1" applyFill="1" applyBorder="1"/>
    <xf numFmtId="0" fontId="15" fillId="3" borderId="14" xfId="0" applyFont="1" applyFill="1" applyBorder="1"/>
    <xf numFmtId="0" fontId="15" fillId="3" borderId="15" xfId="0" applyFont="1" applyFill="1" applyBorder="1"/>
    <xf numFmtId="49" fontId="18" fillId="2" borderId="2" xfId="0" applyNumberFormat="1" applyFont="1" applyFill="1" applyBorder="1" applyAlignment="1">
      <alignment horizontal="left" vertical="top"/>
    </xf>
    <xf numFmtId="0" fontId="18" fillId="2" borderId="2" xfId="0" applyFont="1" applyFill="1" applyBorder="1" applyAlignment="1">
      <alignment wrapText="1"/>
    </xf>
    <xf numFmtId="3" fontId="19" fillId="2" borderId="1" xfId="0" applyNumberFormat="1" applyFont="1" applyFill="1" applyBorder="1" applyAlignment="1">
      <alignment horizontal="right"/>
    </xf>
    <xf numFmtId="3" fontId="15" fillId="3" borderId="10" xfId="0" applyNumberFormat="1" applyFont="1" applyFill="1" applyBorder="1"/>
    <xf numFmtId="3" fontId="15" fillId="3" borderId="0" xfId="0" applyNumberFormat="1" applyFont="1" applyFill="1"/>
    <xf numFmtId="0" fontId="15" fillId="3" borderId="0" xfId="0" applyFont="1" applyFill="1"/>
    <xf numFmtId="0" fontId="15" fillId="3" borderId="8" xfId="0" applyFont="1" applyFill="1" applyBorder="1"/>
    <xf numFmtId="3" fontId="15" fillId="3" borderId="11" xfId="0" applyNumberFormat="1" applyFont="1" applyFill="1" applyBorder="1"/>
    <xf numFmtId="3" fontId="15" fillId="3" borderId="12" xfId="0" applyNumberFormat="1" applyFont="1" applyFill="1" applyBorder="1"/>
    <xf numFmtId="0" fontId="15" fillId="3" borderId="12" xfId="0" applyFont="1" applyFill="1" applyBorder="1"/>
    <xf numFmtId="0" fontId="15" fillId="3" borderId="7" xfId="0" applyFont="1" applyFill="1" applyBorder="1"/>
    <xf numFmtId="4" fontId="0" fillId="0" borderId="0" xfId="0" applyNumberFormat="1"/>
    <xf numFmtId="4" fontId="15" fillId="0" borderId="0" xfId="0" applyNumberFormat="1" applyFont="1"/>
    <xf numFmtId="0" fontId="14" fillId="4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left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0" xfId="0" applyFont="1" applyFill="1" applyAlignment="1">
      <alignment wrapText="1"/>
    </xf>
    <xf numFmtId="0" fontId="15" fillId="4" borderId="2" xfId="0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textRotation="90" wrapText="1"/>
    </xf>
    <xf numFmtId="0" fontId="15" fillId="0" borderId="9" xfId="0" applyFont="1" applyBorder="1" applyAlignment="1">
      <alignment horizontal="center" vertical="center" textRotation="90" wrapText="1"/>
    </xf>
    <xf numFmtId="0" fontId="15" fillId="0" borderId="4" xfId="0" applyFont="1" applyBorder="1" applyAlignment="1">
      <alignment horizontal="center" vertical="center" textRotation="90" wrapText="1"/>
    </xf>
    <xf numFmtId="0" fontId="14" fillId="4" borderId="2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 wrapText="1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</cellXfs>
  <cellStyles count="48">
    <cellStyle name="Comma 2" xfId="1" xr:uid="{00000000-0005-0000-0000-000000000000}"/>
    <cellStyle name="Comma 3" xfId="2" xr:uid="{00000000-0005-0000-0000-000001000000}"/>
    <cellStyle name="Koma" xfId="3" builtinId="3"/>
    <cellStyle name="Normaallaad" xfId="0" builtinId="0"/>
    <cellStyle name="Normal 10" xfId="4" xr:uid="{00000000-0005-0000-0000-000004000000}"/>
    <cellStyle name="Normal 11" xfId="5" xr:uid="{00000000-0005-0000-0000-000005000000}"/>
    <cellStyle name="Normal 2" xfId="6" xr:uid="{00000000-0005-0000-0000-000006000000}"/>
    <cellStyle name="Normal 2 2" xfId="7" xr:uid="{00000000-0005-0000-0000-000007000000}"/>
    <cellStyle name="Normal 3" xfId="8" xr:uid="{00000000-0005-0000-0000-000008000000}"/>
    <cellStyle name="Normal 3 2" xfId="9" xr:uid="{00000000-0005-0000-0000-000009000000}"/>
    <cellStyle name="Normal 4" xfId="10" xr:uid="{00000000-0005-0000-0000-00000A000000}"/>
    <cellStyle name="Normal 4 2" xfId="11" xr:uid="{00000000-0005-0000-0000-00000B000000}"/>
    <cellStyle name="Normal 4 3" xfId="12" xr:uid="{00000000-0005-0000-0000-00000C000000}"/>
    <cellStyle name="Normal 4 3 2" xfId="13" xr:uid="{00000000-0005-0000-0000-00000D000000}"/>
    <cellStyle name="Normal 4 3 2 2" xfId="14" xr:uid="{00000000-0005-0000-0000-00000E000000}"/>
    <cellStyle name="Normal 4 3 3" xfId="15" xr:uid="{00000000-0005-0000-0000-00000F000000}"/>
    <cellStyle name="Normal 4 4" xfId="16" xr:uid="{00000000-0005-0000-0000-000010000000}"/>
    <cellStyle name="Normal 4 4 2" xfId="17" xr:uid="{00000000-0005-0000-0000-000011000000}"/>
    <cellStyle name="Normal 4 5" xfId="18" xr:uid="{00000000-0005-0000-0000-000012000000}"/>
    <cellStyle name="Normal 5" xfId="19" xr:uid="{00000000-0005-0000-0000-000013000000}"/>
    <cellStyle name="Normal 6" xfId="20" xr:uid="{00000000-0005-0000-0000-000014000000}"/>
    <cellStyle name="Normal 6 2" xfId="21" xr:uid="{00000000-0005-0000-0000-000015000000}"/>
    <cellStyle name="Normal 6 2 2" xfId="22" xr:uid="{00000000-0005-0000-0000-000016000000}"/>
    <cellStyle name="Normal 6 2 2 2" xfId="23" xr:uid="{00000000-0005-0000-0000-000017000000}"/>
    <cellStyle name="Normal 6 2 3" xfId="24" xr:uid="{00000000-0005-0000-0000-000018000000}"/>
    <cellStyle name="Normal 6 3" xfId="25" xr:uid="{00000000-0005-0000-0000-000019000000}"/>
    <cellStyle name="Normal 6 3 2" xfId="26" xr:uid="{00000000-0005-0000-0000-00001A000000}"/>
    <cellStyle name="Normal 6 4" xfId="27" xr:uid="{00000000-0005-0000-0000-00001B000000}"/>
    <cellStyle name="Normal 7" xfId="28" xr:uid="{00000000-0005-0000-0000-00001C000000}"/>
    <cellStyle name="Normal 7 2" xfId="29" xr:uid="{00000000-0005-0000-0000-00001D000000}"/>
    <cellStyle name="Normal 8" xfId="30" xr:uid="{00000000-0005-0000-0000-00001E000000}"/>
    <cellStyle name="Normal 8 2" xfId="31" xr:uid="{00000000-0005-0000-0000-00001F000000}"/>
    <cellStyle name="Normal 9" xfId="32" xr:uid="{00000000-0005-0000-0000-000020000000}"/>
    <cellStyle name="Normal 9 2" xfId="33" xr:uid="{00000000-0005-0000-0000-000021000000}"/>
    <cellStyle name="Percent 2" xfId="34" xr:uid="{00000000-0005-0000-0000-000022000000}"/>
    <cellStyle name="Percent 2 2" xfId="35" xr:uid="{00000000-0005-0000-0000-000023000000}"/>
    <cellStyle name="Percent 3" xfId="36" xr:uid="{00000000-0005-0000-0000-000024000000}"/>
    <cellStyle name="Percent 3 2" xfId="37" xr:uid="{00000000-0005-0000-0000-000025000000}"/>
    <cellStyle name="Percent 3 3" xfId="38" xr:uid="{00000000-0005-0000-0000-000026000000}"/>
    <cellStyle name="Percent 3 3 2" xfId="39" xr:uid="{00000000-0005-0000-0000-000027000000}"/>
    <cellStyle name="Percent 3 3 2 2" xfId="40" xr:uid="{00000000-0005-0000-0000-000028000000}"/>
    <cellStyle name="Percent 3 3 3" xfId="41" xr:uid="{00000000-0005-0000-0000-000029000000}"/>
    <cellStyle name="Percent 3 4" xfId="42" xr:uid="{00000000-0005-0000-0000-00002A000000}"/>
    <cellStyle name="Percent 3 4 2" xfId="43" xr:uid="{00000000-0005-0000-0000-00002B000000}"/>
    <cellStyle name="Percent 3 5" xfId="44" xr:uid="{00000000-0005-0000-0000-00002C000000}"/>
    <cellStyle name="Percent 4" xfId="45" xr:uid="{00000000-0005-0000-0000-00002D000000}"/>
    <cellStyle name="Style 1" xfId="46" xr:uid="{00000000-0005-0000-0000-00002E000000}"/>
    <cellStyle name="Style 1 2" xfId="47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115619</xdr:colOff>
      <xdr:row>0</xdr:row>
      <xdr:rowOff>1182727</xdr:rowOff>
    </xdr:to>
    <xdr:pic>
      <xdr:nvPicPr>
        <xdr:cNvPr id="3" name="Pilt 2">
          <a:extLst>
            <a:ext uri="{FF2B5EF4-FFF2-40B4-BE49-F238E27FC236}">
              <a16:creationId xmlns:a16="http://schemas.microsoft.com/office/drawing/2014/main" id="{BD7700A8-C6F7-4203-9938-CDF6A1EFA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11094" cy="1182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tabSelected="1" topLeftCell="A15" zoomScaleNormal="100" workbookViewId="0">
      <selection activeCell="P10" sqref="P10"/>
    </sheetView>
  </sheetViews>
  <sheetFormatPr defaultColWidth="9.28515625" defaultRowHeight="12.75" x14ac:dyDescent="0.2"/>
  <cols>
    <col min="1" max="1" width="14.7109375" style="1" customWidth="1"/>
    <col min="2" max="2" width="13.7109375" style="3" customWidth="1"/>
    <col min="3" max="3" width="9.28515625" style="3" customWidth="1"/>
    <col min="4" max="4" width="7.28515625" style="1" customWidth="1"/>
    <col min="5" max="5" width="46.28515625" style="3" customWidth="1"/>
    <col min="6" max="6" width="15.42578125" style="7" customWidth="1"/>
    <col min="7" max="7" width="13.5703125" style="17" customWidth="1"/>
    <col min="8" max="8" width="14.85546875" style="17" customWidth="1"/>
    <col min="9" max="9" width="13.85546875" style="1" customWidth="1"/>
    <col min="10" max="10" width="13.5703125" style="1" customWidth="1"/>
    <col min="11" max="11" width="14.42578125" style="1" customWidth="1"/>
    <col min="12" max="12" width="12" style="1" customWidth="1"/>
    <col min="13" max="13" width="14" style="1" customWidth="1"/>
    <col min="14" max="14" width="10.28515625" bestFit="1" customWidth="1"/>
    <col min="15" max="15" width="17.28515625" customWidth="1"/>
    <col min="16" max="16" width="13.140625" customWidth="1"/>
    <col min="17" max="17" width="9.28515625" style="1" bestFit="1" customWidth="1"/>
    <col min="18" max="18" width="9.42578125" style="1" bestFit="1" customWidth="1"/>
    <col min="19" max="20" width="9.28515625" style="1" bestFit="1" customWidth="1"/>
    <col min="21" max="16384" width="9.28515625" style="1"/>
  </cols>
  <sheetData>
    <row r="1" spans="1:22" ht="94.5" customHeight="1" x14ac:dyDescent="0.2">
      <c r="A1" s="40"/>
      <c r="B1" s="41"/>
      <c r="C1" s="41"/>
      <c r="D1" s="40"/>
      <c r="E1" s="41"/>
      <c r="F1" s="42"/>
      <c r="G1" s="43"/>
      <c r="H1" s="43"/>
      <c r="I1" s="40"/>
      <c r="J1" s="40"/>
      <c r="K1" s="40"/>
      <c r="L1" s="40"/>
      <c r="M1" s="40"/>
      <c r="Q1" s="40"/>
      <c r="R1" s="40"/>
      <c r="S1" s="40"/>
      <c r="T1" s="40"/>
      <c r="U1" s="40"/>
      <c r="V1" s="40"/>
    </row>
    <row r="2" spans="1:22" x14ac:dyDescent="0.2">
      <c r="A2" s="56" t="s">
        <v>65</v>
      </c>
      <c r="B2" s="57"/>
      <c r="C2" s="57"/>
      <c r="D2" s="58"/>
      <c r="E2" s="57"/>
      <c r="F2" s="59"/>
      <c r="G2" s="60"/>
      <c r="H2" s="60"/>
      <c r="I2" s="58"/>
      <c r="J2" s="58"/>
      <c r="K2" s="58"/>
      <c r="L2" s="58"/>
      <c r="M2" s="58"/>
      <c r="Q2" s="40"/>
      <c r="R2" s="40"/>
      <c r="S2" s="40"/>
      <c r="T2" s="40"/>
      <c r="U2" s="40"/>
      <c r="V2" s="19"/>
    </row>
    <row r="3" spans="1:22" x14ac:dyDescent="0.2">
      <c r="A3" s="58"/>
      <c r="B3" s="57"/>
      <c r="C3" s="57"/>
      <c r="D3" s="58"/>
      <c r="E3" s="57"/>
      <c r="F3" s="59"/>
      <c r="G3" s="60"/>
      <c r="H3" s="60"/>
      <c r="I3" s="58"/>
      <c r="J3" s="58"/>
      <c r="K3" s="58"/>
      <c r="L3" s="58"/>
      <c r="M3" s="58"/>
      <c r="Q3" s="40"/>
      <c r="R3" s="40"/>
      <c r="S3" s="40"/>
      <c r="T3" s="40"/>
      <c r="U3" s="40"/>
      <c r="V3" s="44"/>
    </row>
    <row r="4" spans="1:22" x14ac:dyDescent="0.2">
      <c r="A4" s="58" t="s">
        <v>0</v>
      </c>
      <c r="B4" s="57"/>
      <c r="C4" s="57"/>
      <c r="D4" s="59"/>
      <c r="E4" s="59"/>
      <c r="F4" s="59"/>
      <c r="G4" s="60"/>
      <c r="H4" s="60"/>
      <c r="I4" s="58"/>
      <c r="J4" s="58"/>
      <c r="K4" s="58"/>
      <c r="L4" s="58"/>
      <c r="M4" s="58"/>
      <c r="Q4" s="40"/>
      <c r="R4" s="40"/>
      <c r="S4" s="40"/>
      <c r="T4" s="40"/>
      <c r="U4" s="40"/>
      <c r="V4" s="45"/>
    </row>
    <row r="5" spans="1:22" x14ac:dyDescent="0.2">
      <c r="A5" s="58" t="s">
        <v>1</v>
      </c>
      <c r="B5" s="57"/>
      <c r="C5" s="57"/>
      <c r="D5" s="56"/>
      <c r="E5" s="57"/>
      <c r="F5" s="59"/>
      <c r="G5" s="60"/>
      <c r="H5" s="60"/>
      <c r="I5" s="58"/>
      <c r="J5" s="58"/>
      <c r="K5" s="58"/>
      <c r="L5" s="58"/>
      <c r="M5" s="58"/>
      <c r="Q5" s="40"/>
      <c r="R5" s="40"/>
      <c r="S5" s="40"/>
      <c r="T5" s="40"/>
      <c r="U5" s="40"/>
      <c r="V5" s="45"/>
    </row>
    <row r="6" spans="1:22" x14ac:dyDescent="0.2">
      <c r="A6" s="58" t="s">
        <v>2</v>
      </c>
      <c r="B6" s="57"/>
      <c r="C6" s="57"/>
      <c r="D6" s="56"/>
      <c r="E6" s="57"/>
      <c r="F6" s="59"/>
      <c r="G6" s="60"/>
      <c r="H6" s="60"/>
      <c r="I6" s="58"/>
      <c r="J6" s="58"/>
      <c r="K6" s="58"/>
      <c r="L6" s="58"/>
      <c r="M6" s="58"/>
      <c r="Q6" s="40"/>
      <c r="R6" s="40"/>
      <c r="S6" s="40"/>
      <c r="T6" s="40"/>
      <c r="U6" s="40"/>
      <c r="V6" s="45"/>
    </row>
    <row r="7" spans="1:22" x14ac:dyDescent="0.2">
      <c r="A7" s="58"/>
      <c r="B7" s="57"/>
      <c r="C7" s="57"/>
      <c r="D7" s="58"/>
      <c r="E7" s="57"/>
      <c r="F7" s="59"/>
      <c r="G7" s="60"/>
      <c r="H7" s="60"/>
      <c r="I7" s="58"/>
      <c r="J7" s="58"/>
      <c r="K7" s="58"/>
      <c r="L7" s="58"/>
      <c r="M7" s="58"/>
    </row>
    <row r="8" spans="1:22" x14ac:dyDescent="0.2">
      <c r="A8" s="56" t="s">
        <v>3</v>
      </c>
      <c r="B8" s="61"/>
      <c r="C8" s="61"/>
      <c r="D8" s="56"/>
      <c r="E8" s="57"/>
      <c r="F8" s="59"/>
      <c r="G8" s="60"/>
      <c r="H8" s="60"/>
      <c r="I8" s="58"/>
      <c r="J8" s="58"/>
      <c r="K8" s="58"/>
      <c r="L8" s="58"/>
      <c r="M8" s="58"/>
      <c r="Q8" s="40"/>
      <c r="R8" s="40"/>
      <c r="S8" s="40"/>
      <c r="T8" s="40"/>
      <c r="U8" s="40"/>
      <c r="V8" s="40"/>
    </row>
    <row r="9" spans="1:22" s="2" customFormat="1" x14ac:dyDescent="0.2">
      <c r="A9" s="56"/>
      <c r="B9" s="61"/>
      <c r="C9" s="61"/>
      <c r="D9" s="62"/>
      <c r="E9" s="63" t="s">
        <v>4</v>
      </c>
      <c r="F9" s="64">
        <v>2023</v>
      </c>
      <c r="G9" s="64">
        <v>2024</v>
      </c>
      <c r="H9" s="65">
        <v>2025</v>
      </c>
      <c r="I9" s="65">
        <v>2026</v>
      </c>
      <c r="J9" s="65">
        <v>2027</v>
      </c>
      <c r="K9" s="65">
        <v>2028</v>
      </c>
      <c r="L9" s="64">
        <v>2029</v>
      </c>
      <c r="M9" s="66" t="s">
        <v>5</v>
      </c>
      <c r="N9"/>
      <c r="O9"/>
      <c r="P9"/>
    </row>
    <row r="10" spans="1:22" s="8" customFormat="1" ht="38.25" x14ac:dyDescent="0.2">
      <c r="A10" s="67" t="s">
        <v>6</v>
      </c>
      <c r="B10" s="68" t="s">
        <v>7</v>
      </c>
      <c r="C10" s="68" t="s">
        <v>8</v>
      </c>
      <c r="D10" s="69" t="s">
        <v>9</v>
      </c>
      <c r="E10" s="68" t="s">
        <v>10</v>
      </c>
      <c r="F10" s="70" t="s">
        <v>11</v>
      </c>
      <c r="G10" s="70" t="s">
        <v>11</v>
      </c>
      <c r="H10" s="70" t="s">
        <v>11</v>
      </c>
      <c r="I10" s="70" t="s">
        <v>11</v>
      </c>
      <c r="J10" s="70" t="s">
        <v>11</v>
      </c>
      <c r="K10" s="70" t="s">
        <v>11</v>
      </c>
      <c r="L10" s="70" t="s">
        <v>11</v>
      </c>
      <c r="M10" s="71" t="s">
        <v>12</v>
      </c>
      <c r="N10"/>
      <c r="O10"/>
      <c r="P10"/>
      <c r="Q10" s="46"/>
      <c r="R10" s="46"/>
      <c r="S10" s="46"/>
      <c r="T10" s="46"/>
      <c r="U10" s="46"/>
      <c r="V10" s="46"/>
    </row>
    <row r="11" spans="1:22" s="29" customFormat="1" ht="12" customHeight="1" x14ac:dyDescent="0.2">
      <c r="A11" s="72"/>
      <c r="B11" s="26"/>
      <c r="C11" s="26"/>
      <c r="D11" s="27">
        <v>1</v>
      </c>
      <c r="E11" s="27">
        <v>2</v>
      </c>
      <c r="F11" s="27">
        <v>3</v>
      </c>
      <c r="G11" s="27">
        <v>4</v>
      </c>
      <c r="H11" s="27">
        <v>5</v>
      </c>
      <c r="I11" s="27">
        <v>6</v>
      </c>
      <c r="J11" s="27">
        <v>7</v>
      </c>
      <c r="K11" s="27">
        <v>8</v>
      </c>
      <c r="L11" s="27">
        <v>9</v>
      </c>
      <c r="M11" s="28">
        <v>10</v>
      </c>
      <c r="N11"/>
      <c r="O11"/>
      <c r="P11"/>
    </row>
    <row r="12" spans="1:22" s="2" customFormat="1" ht="39.75" customHeight="1" x14ac:dyDescent="0.2">
      <c r="A12" s="108" t="s">
        <v>13</v>
      </c>
      <c r="B12" s="111"/>
      <c r="C12" s="113"/>
      <c r="D12" s="73" t="s">
        <v>14</v>
      </c>
      <c r="E12" s="74" t="s">
        <v>15</v>
      </c>
      <c r="F12" s="30">
        <f t="shared" ref="F12:M12" si="0">F13+F22</f>
        <v>69128.537700000001</v>
      </c>
      <c r="G12" s="30">
        <f t="shared" si="0"/>
        <v>524387.12999999989</v>
      </c>
      <c r="H12" s="30">
        <f t="shared" si="0"/>
        <v>684373.04859999998</v>
      </c>
      <c r="I12" s="30">
        <f t="shared" si="0"/>
        <v>756206.46070000005</v>
      </c>
      <c r="J12" s="30">
        <f t="shared" si="0"/>
        <v>861045.26400000008</v>
      </c>
      <c r="K12" s="30">
        <f t="shared" si="0"/>
        <v>794865.83889999997</v>
      </c>
      <c r="L12" s="30">
        <f t="shared" si="0"/>
        <v>219993.712</v>
      </c>
      <c r="M12" s="31">
        <f t="shared" si="0"/>
        <v>3910000.0027000005</v>
      </c>
      <c r="N12"/>
      <c r="O12"/>
      <c r="P12"/>
    </row>
    <row r="13" spans="1:22" s="2" customFormat="1" ht="17.649999999999999" customHeight="1" x14ac:dyDescent="0.2">
      <c r="A13" s="109"/>
      <c r="B13" s="111"/>
      <c r="C13" s="114"/>
      <c r="D13" s="73" t="s">
        <v>16</v>
      </c>
      <c r="E13" s="74" t="s">
        <v>17</v>
      </c>
      <c r="F13" s="30">
        <f>F14+F18</f>
        <v>64606.11</v>
      </c>
      <c r="G13" s="30">
        <f t="shared" ref="G13:M13" si="1">G14+G18</f>
        <v>490081.43999999994</v>
      </c>
      <c r="H13" s="30">
        <f t="shared" si="1"/>
        <v>639600.98</v>
      </c>
      <c r="I13" s="30">
        <f t="shared" si="1"/>
        <v>706735.01</v>
      </c>
      <c r="J13" s="30">
        <f t="shared" si="1"/>
        <v>804715.20000000007</v>
      </c>
      <c r="K13" s="30">
        <f t="shared" si="1"/>
        <v>742865.27</v>
      </c>
      <c r="L13" s="30">
        <f t="shared" si="1"/>
        <v>205601.6</v>
      </c>
      <c r="M13" s="31">
        <f t="shared" si="1"/>
        <v>3654205.6100000003</v>
      </c>
      <c r="N13"/>
      <c r="O13"/>
      <c r="P13"/>
    </row>
    <row r="14" spans="1:22" s="2" customFormat="1" x14ac:dyDescent="0.2">
      <c r="A14" s="109"/>
      <c r="B14" s="103"/>
      <c r="C14" s="68"/>
      <c r="D14" s="75" t="s">
        <v>18</v>
      </c>
      <c r="E14" s="76" t="s">
        <v>19</v>
      </c>
      <c r="F14" s="77">
        <f>F15+F16+F17</f>
        <v>34730.17</v>
      </c>
      <c r="G14" s="77">
        <f t="shared" ref="G14:M14" si="2">G15+G16+G17</f>
        <v>448820.81999999995</v>
      </c>
      <c r="H14" s="77">
        <f t="shared" si="2"/>
        <v>606330.53</v>
      </c>
      <c r="I14" s="77">
        <f t="shared" si="2"/>
        <v>671720.77</v>
      </c>
      <c r="J14" s="77">
        <f t="shared" si="2"/>
        <v>768562.55</v>
      </c>
      <c r="K14" s="77">
        <f t="shared" si="2"/>
        <v>705193.72</v>
      </c>
      <c r="L14" s="77">
        <f t="shared" si="2"/>
        <v>172704</v>
      </c>
      <c r="M14" s="78">
        <f t="shared" si="2"/>
        <v>3408062.5600000005</v>
      </c>
      <c r="N14"/>
      <c r="O14"/>
      <c r="P14"/>
    </row>
    <row r="15" spans="1:22" s="2" customFormat="1" ht="51" x14ac:dyDescent="0.2">
      <c r="A15" s="109"/>
      <c r="B15" s="104" t="s">
        <v>67</v>
      </c>
      <c r="C15" s="75" t="s">
        <v>20</v>
      </c>
      <c r="D15" s="75" t="s">
        <v>21</v>
      </c>
      <c r="E15" s="79" t="s">
        <v>22</v>
      </c>
      <c r="F15" s="77">
        <v>16391.32</v>
      </c>
      <c r="G15" s="77">
        <v>400990.97</v>
      </c>
      <c r="H15" s="77">
        <v>603930.53</v>
      </c>
      <c r="I15" s="77">
        <v>656720.77</v>
      </c>
      <c r="J15" s="77">
        <v>766562.55</v>
      </c>
      <c r="K15" s="77">
        <v>703193.72</v>
      </c>
      <c r="L15" s="77">
        <v>170704</v>
      </c>
      <c r="M15" s="78">
        <f>F15+G15+H15+I15+J15+K15+L15</f>
        <v>3318493.8600000003</v>
      </c>
      <c r="N15"/>
      <c r="O15" s="101"/>
      <c r="P15" s="101"/>
    </row>
    <row r="16" spans="1:22" s="56" customFormat="1" ht="63.75" x14ac:dyDescent="0.2">
      <c r="A16" s="109"/>
      <c r="B16" s="105" t="s">
        <v>68</v>
      </c>
      <c r="C16" s="75" t="s">
        <v>23</v>
      </c>
      <c r="D16" s="75" t="s">
        <v>24</v>
      </c>
      <c r="E16" s="80" t="s">
        <v>25</v>
      </c>
      <c r="F16" s="77">
        <v>7399.5</v>
      </c>
      <c r="G16" s="77">
        <v>28678.239999999998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8">
        <f>F16+G16+H16+I16+J16+K16+L16</f>
        <v>36077.74</v>
      </c>
      <c r="N16" s="58"/>
      <c r="O16" s="102"/>
      <c r="P16" s="58"/>
    </row>
    <row r="17" spans="1:19" s="2" customFormat="1" ht="51" x14ac:dyDescent="0.2">
      <c r="A17" s="109"/>
      <c r="B17" s="105" t="s">
        <v>26</v>
      </c>
      <c r="C17" s="75" t="s">
        <v>27</v>
      </c>
      <c r="D17" s="75" t="s">
        <v>28</v>
      </c>
      <c r="E17" s="80" t="s">
        <v>29</v>
      </c>
      <c r="F17" s="77">
        <v>10939.35</v>
      </c>
      <c r="G17" s="77">
        <v>19151.61</v>
      </c>
      <c r="H17" s="77">
        <v>2400</v>
      </c>
      <c r="I17" s="77">
        <v>15000</v>
      </c>
      <c r="J17" s="77">
        <v>2000</v>
      </c>
      <c r="K17" s="77">
        <v>2000</v>
      </c>
      <c r="L17" s="77">
        <v>2000</v>
      </c>
      <c r="M17" s="78">
        <f>F17+G17+H17+I17+J17+K17+L17</f>
        <v>53490.96</v>
      </c>
      <c r="N17"/>
      <c r="O17" s="101"/>
      <c r="P17"/>
    </row>
    <row r="18" spans="1:19" ht="25.5" customHeight="1" x14ac:dyDescent="0.2">
      <c r="A18" s="109"/>
      <c r="B18" s="107" t="s">
        <v>30</v>
      </c>
      <c r="C18" s="117"/>
      <c r="D18" s="75" t="s">
        <v>31</v>
      </c>
      <c r="E18" s="57" t="s">
        <v>32</v>
      </c>
      <c r="F18" s="77">
        <f>F19+F20+F21</f>
        <v>29875.94</v>
      </c>
      <c r="G18" s="77">
        <f t="shared" ref="G18:M18" si="3">G19+G20+G21</f>
        <v>41260.620000000003</v>
      </c>
      <c r="H18" s="77">
        <f t="shared" si="3"/>
        <v>33270.449999999997</v>
      </c>
      <c r="I18" s="77">
        <f t="shared" si="3"/>
        <v>35014.239999999998</v>
      </c>
      <c r="J18" s="77">
        <f t="shared" si="3"/>
        <v>36152.649999999994</v>
      </c>
      <c r="K18" s="77">
        <f t="shared" si="3"/>
        <v>37671.550000000003</v>
      </c>
      <c r="L18" s="77">
        <f t="shared" si="3"/>
        <v>32897.599999999999</v>
      </c>
      <c r="M18" s="78">
        <f t="shared" si="3"/>
        <v>246143.05</v>
      </c>
      <c r="O18" s="101"/>
      <c r="Q18" s="40"/>
      <c r="R18" s="40"/>
      <c r="S18" s="40"/>
    </row>
    <row r="19" spans="1:19" ht="13.15" customHeight="1" x14ac:dyDescent="0.2">
      <c r="A19" s="109"/>
      <c r="B19" s="107"/>
      <c r="C19" s="118"/>
      <c r="D19" s="75" t="s">
        <v>33</v>
      </c>
      <c r="E19" s="81" t="s">
        <v>34</v>
      </c>
      <c r="F19" s="77">
        <v>27645.46</v>
      </c>
      <c r="G19" s="77">
        <v>38455.15</v>
      </c>
      <c r="H19" s="77">
        <v>31469.749999999996</v>
      </c>
      <c r="I19" s="77">
        <v>32754.239999999998</v>
      </c>
      <c r="J19" s="77">
        <v>34391.949999999997</v>
      </c>
      <c r="K19" s="77">
        <v>36111.550000000003</v>
      </c>
      <c r="L19" s="77">
        <v>31597.599999999999</v>
      </c>
      <c r="M19" s="78">
        <f t="shared" ref="M19:M21" si="4">F19+G19+H19+I19+J19+K19+L19</f>
        <v>232425.69999999998</v>
      </c>
      <c r="N19" s="58"/>
      <c r="O19" s="101"/>
      <c r="Q19" s="40"/>
      <c r="R19" s="40"/>
      <c r="S19" s="40"/>
    </row>
    <row r="20" spans="1:19" ht="13.15" customHeight="1" x14ac:dyDescent="0.2">
      <c r="A20" s="109"/>
      <c r="B20" s="107"/>
      <c r="C20" s="118"/>
      <c r="D20" s="75" t="s">
        <v>35</v>
      </c>
      <c r="E20" s="81" t="s">
        <v>36</v>
      </c>
      <c r="F20" s="77">
        <v>0</v>
      </c>
      <c r="G20" s="77">
        <v>0</v>
      </c>
      <c r="H20" s="77">
        <v>200.70000000000002</v>
      </c>
      <c r="I20" s="77">
        <v>0</v>
      </c>
      <c r="J20" s="77">
        <v>200.70000000000002</v>
      </c>
      <c r="K20" s="77">
        <v>0</v>
      </c>
      <c r="L20" s="77">
        <v>0</v>
      </c>
      <c r="M20" s="78">
        <f t="shared" si="4"/>
        <v>401.40000000000003</v>
      </c>
      <c r="O20" s="101"/>
      <c r="Q20" s="40"/>
      <c r="R20" s="40"/>
      <c r="S20" s="40"/>
    </row>
    <row r="21" spans="1:19" ht="13.15" customHeight="1" x14ac:dyDescent="0.2">
      <c r="A21" s="109"/>
      <c r="B21" s="107"/>
      <c r="C21" s="118"/>
      <c r="D21" s="75" t="s">
        <v>37</v>
      </c>
      <c r="E21" s="81" t="s">
        <v>38</v>
      </c>
      <c r="F21" s="77">
        <v>2230.48</v>
      </c>
      <c r="G21" s="77">
        <v>2805.47</v>
      </c>
      <c r="H21" s="77">
        <v>1599.9999999999998</v>
      </c>
      <c r="I21" s="77">
        <v>2260</v>
      </c>
      <c r="J21" s="77">
        <v>1560</v>
      </c>
      <c r="K21" s="77">
        <v>1560</v>
      </c>
      <c r="L21" s="77">
        <v>1300</v>
      </c>
      <c r="M21" s="78">
        <f t="shared" si="4"/>
        <v>13315.95</v>
      </c>
      <c r="O21" s="101"/>
      <c r="Q21" s="40"/>
      <c r="R21" s="40"/>
      <c r="S21" s="40"/>
    </row>
    <row r="22" spans="1:19" ht="14.25" x14ac:dyDescent="0.2">
      <c r="A22" s="109"/>
      <c r="B22" s="107"/>
      <c r="C22" s="119"/>
      <c r="D22" s="73" t="s">
        <v>39</v>
      </c>
      <c r="E22" s="82" t="s">
        <v>66</v>
      </c>
      <c r="F22" s="30">
        <f>F13*0.07</f>
        <v>4522.4277000000002</v>
      </c>
      <c r="G22" s="30">
        <v>34305.69</v>
      </c>
      <c r="H22" s="30">
        <f t="shared" ref="H22:L22" si="5">H13*0.07</f>
        <v>44772.068600000006</v>
      </c>
      <c r="I22" s="30">
        <f t="shared" si="5"/>
        <v>49471.450700000009</v>
      </c>
      <c r="J22" s="30">
        <f t="shared" si="5"/>
        <v>56330.064000000013</v>
      </c>
      <c r="K22" s="30">
        <f t="shared" si="5"/>
        <v>52000.568900000006</v>
      </c>
      <c r="L22" s="30">
        <f t="shared" si="5"/>
        <v>14392.112000000001</v>
      </c>
      <c r="M22" s="31">
        <f>M13*0.07</f>
        <v>255794.39270000005</v>
      </c>
      <c r="O22" s="101"/>
      <c r="Q22" s="40"/>
      <c r="R22" s="40"/>
      <c r="S22" s="40"/>
    </row>
    <row r="23" spans="1:19" s="2" customFormat="1" ht="18.75" customHeight="1" x14ac:dyDescent="0.2">
      <c r="A23" s="109"/>
      <c r="B23" s="112"/>
      <c r="C23" s="115"/>
      <c r="D23" s="73" t="s">
        <v>40</v>
      </c>
      <c r="E23" s="74" t="s">
        <v>41</v>
      </c>
      <c r="F23" s="83">
        <f>F13+F22</f>
        <v>69128.537700000001</v>
      </c>
      <c r="G23" s="84">
        <f t="shared" ref="G23:M23" si="6">G13+G22</f>
        <v>524387.12999999989</v>
      </c>
      <c r="H23" s="84">
        <f>H13+H22</f>
        <v>684373.04859999998</v>
      </c>
      <c r="I23" s="84">
        <f t="shared" si="6"/>
        <v>756206.46070000005</v>
      </c>
      <c r="J23" s="84">
        <f t="shared" si="6"/>
        <v>861045.26400000008</v>
      </c>
      <c r="K23" s="84">
        <f t="shared" si="6"/>
        <v>794865.83889999997</v>
      </c>
      <c r="L23" s="84">
        <f t="shared" si="6"/>
        <v>219993.712</v>
      </c>
      <c r="M23" s="85">
        <f t="shared" si="6"/>
        <v>3910000.0027000005</v>
      </c>
      <c r="N23"/>
      <c r="O23" s="101"/>
      <c r="P23"/>
      <c r="Q23" s="40"/>
    </row>
    <row r="24" spans="1:19" ht="12.75" customHeight="1" x14ac:dyDescent="0.2">
      <c r="A24" s="110"/>
      <c r="B24" s="112"/>
      <c r="C24" s="116"/>
      <c r="D24" s="73" t="s">
        <v>42</v>
      </c>
      <c r="E24" s="74" t="s">
        <v>43</v>
      </c>
      <c r="F24" s="30">
        <f>M23</f>
        <v>3910000.0027000005</v>
      </c>
      <c r="G24" s="86"/>
      <c r="H24" s="87"/>
      <c r="I24" s="88"/>
      <c r="J24" s="88"/>
      <c r="K24" s="88"/>
      <c r="L24" s="88"/>
      <c r="M24" s="89"/>
      <c r="O24" s="101"/>
      <c r="Q24" s="40"/>
      <c r="R24" s="40"/>
      <c r="S24" s="40"/>
    </row>
    <row r="25" spans="1:19" x14ac:dyDescent="0.2">
      <c r="A25" s="58"/>
      <c r="B25" s="106"/>
      <c r="C25" s="57"/>
      <c r="D25" s="90" t="s">
        <v>44</v>
      </c>
      <c r="E25" s="91" t="s">
        <v>45</v>
      </c>
      <c r="F25" s="92">
        <v>0</v>
      </c>
      <c r="G25" s="93"/>
      <c r="H25" s="94"/>
      <c r="I25" s="95"/>
      <c r="J25" s="95"/>
      <c r="K25" s="95"/>
      <c r="L25" s="95"/>
      <c r="M25" s="96"/>
      <c r="O25" s="101"/>
      <c r="Q25" s="40"/>
      <c r="R25" s="40"/>
      <c r="S25" s="40"/>
    </row>
    <row r="26" spans="1:19" ht="25.5" x14ac:dyDescent="0.2">
      <c r="A26" s="58"/>
      <c r="B26" s="57"/>
      <c r="C26" s="57"/>
      <c r="D26" s="90" t="s">
        <v>46</v>
      </c>
      <c r="E26" s="91" t="s">
        <v>47</v>
      </c>
      <c r="F26" s="92">
        <v>0</v>
      </c>
      <c r="G26" s="97"/>
      <c r="H26" s="98"/>
      <c r="I26" s="99"/>
      <c r="J26" s="99"/>
      <c r="K26" s="99"/>
      <c r="L26" s="99"/>
      <c r="M26" s="100"/>
      <c r="O26" s="101"/>
      <c r="Q26" s="40"/>
      <c r="R26" s="40"/>
      <c r="S26" s="40"/>
    </row>
    <row r="27" spans="1:19" x14ac:dyDescent="0.2">
      <c r="A27" s="40"/>
      <c r="B27" s="41"/>
      <c r="C27" s="41"/>
      <c r="D27" s="23"/>
      <c r="E27" s="24"/>
      <c r="F27" s="25"/>
      <c r="G27" s="43"/>
      <c r="H27" s="43"/>
      <c r="I27" s="40"/>
      <c r="J27" s="40"/>
      <c r="K27" s="40"/>
      <c r="L27" s="40"/>
      <c r="M27" s="40"/>
      <c r="O27" s="101"/>
      <c r="Q27" s="40"/>
      <c r="R27" s="40"/>
      <c r="S27" s="40"/>
    </row>
    <row r="28" spans="1:19" x14ac:dyDescent="0.2">
      <c r="A28" s="40"/>
      <c r="B28" s="41"/>
      <c r="C28" s="41"/>
      <c r="D28" s="23"/>
      <c r="E28" s="24"/>
      <c r="F28" s="37"/>
      <c r="G28" s="37"/>
      <c r="H28" s="37"/>
      <c r="I28" s="37"/>
      <c r="J28" s="37"/>
      <c r="K28" s="37"/>
      <c r="L28" s="37"/>
      <c r="M28" s="40"/>
      <c r="O28" s="101"/>
      <c r="Q28" s="40"/>
      <c r="R28" s="40"/>
      <c r="S28" s="40"/>
    </row>
    <row r="29" spans="1:19" x14ac:dyDescent="0.2">
      <c r="A29" s="40"/>
      <c r="B29" s="41"/>
      <c r="C29" s="41"/>
      <c r="D29" s="4" t="s">
        <v>48</v>
      </c>
      <c r="E29" s="6"/>
      <c r="F29" s="42"/>
      <c r="G29" s="42"/>
      <c r="H29" s="42"/>
      <c r="I29" s="42"/>
      <c r="J29" s="42"/>
      <c r="K29" s="42"/>
      <c r="L29" s="42"/>
      <c r="M29" s="42"/>
      <c r="Q29" s="42"/>
      <c r="R29" s="42"/>
      <c r="S29" s="42"/>
    </row>
    <row r="30" spans="1:19" x14ac:dyDescent="0.2">
      <c r="A30" s="40"/>
      <c r="B30" s="41"/>
      <c r="C30" s="41"/>
      <c r="D30" s="40"/>
      <c r="E30" s="10" t="s">
        <v>4</v>
      </c>
      <c r="F30" s="20">
        <v>2023</v>
      </c>
      <c r="G30" s="20">
        <v>2024</v>
      </c>
      <c r="H30" s="20">
        <v>2025</v>
      </c>
      <c r="I30" s="20">
        <v>2026</v>
      </c>
      <c r="J30" s="20">
        <v>2027</v>
      </c>
      <c r="K30" s="20">
        <v>2028</v>
      </c>
      <c r="L30" s="20">
        <v>2029</v>
      </c>
      <c r="M30" s="20" t="s">
        <v>5</v>
      </c>
      <c r="Q30" s="40"/>
      <c r="R30" s="40"/>
      <c r="S30" s="40"/>
    </row>
    <row r="31" spans="1:19" s="3" customFormat="1" x14ac:dyDescent="0.2">
      <c r="A31" s="41"/>
      <c r="B31" s="41"/>
      <c r="C31" s="41"/>
      <c r="D31" s="18"/>
      <c r="E31" s="11" t="s">
        <v>49</v>
      </c>
      <c r="F31" s="12" t="s">
        <v>50</v>
      </c>
      <c r="G31" s="12" t="s">
        <v>50</v>
      </c>
      <c r="H31" s="12" t="s">
        <v>50</v>
      </c>
      <c r="I31" s="21" t="s">
        <v>50</v>
      </c>
      <c r="J31" s="21" t="s">
        <v>50</v>
      </c>
      <c r="K31" s="21" t="s">
        <v>50</v>
      </c>
      <c r="L31" s="38" t="s">
        <v>50</v>
      </c>
      <c r="M31" s="21" t="s">
        <v>50</v>
      </c>
      <c r="N31"/>
      <c r="O31"/>
      <c r="P31"/>
      <c r="Q31" s="41"/>
      <c r="R31" s="41"/>
      <c r="S31" s="41"/>
    </row>
    <row r="32" spans="1:19" s="2" customFormat="1" ht="25.5" x14ac:dyDescent="0.2">
      <c r="B32" s="6"/>
      <c r="C32" s="6"/>
      <c r="D32" s="13">
        <v>1</v>
      </c>
      <c r="E32" s="5" t="s">
        <v>51</v>
      </c>
      <c r="F32" s="33">
        <f t="shared" ref="F32:L32" si="7">F33+F36</f>
        <v>69128.537700000001</v>
      </c>
      <c r="G32" s="33">
        <f t="shared" si="7"/>
        <v>524387.12999999989</v>
      </c>
      <c r="H32" s="35">
        <f t="shared" si="7"/>
        <v>684373.04859999986</v>
      </c>
      <c r="I32" s="35">
        <f t="shared" si="7"/>
        <v>756206.46070000005</v>
      </c>
      <c r="J32" s="35">
        <f t="shared" si="7"/>
        <v>861045.26400000008</v>
      </c>
      <c r="K32" s="35">
        <f t="shared" si="7"/>
        <v>794865.83889999986</v>
      </c>
      <c r="L32" s="39">
        <f t="shared" si="7"/>
        <v>219993.712</v>
      </c>
      <c r="M32" s="35">
        <f>M33+M36</f>
        <v>3910000.0027000005</v>
      </c>
      <c r="N32"/>
      <c r="O32"/>
      <c r="P32"/>
    </row>
    <row r="33" spans="1:16" s="2" customFormat="1" x14ac:dyDescent="0.2">
      <c r="B33" s="6"/>
      <c r="C33" s="6"/>
      <c r="D33" s="13">
        <v>2</v>
      </c>
      <c r="E33" s="14" t="s">
        <v>52</v>
      </c>
      <c r="F33" s="33">
        <f t="shared" ref="F33:L33" si="8">F34+F35</f>
        <v>69128.537700000001</v>
      </c>
      <c r="G33" s="36">
        <f t="shared" si="8"/>
        <v>524387.12999999989</v>
      </c>
      <c r="H33" s="33">
        <f t="shared" si="8"/>
        <v>684373.04859999986</v>
      </c>
      <c r="I33" s="33">
        <f t="shared" si="8"/>
        <v>756206.46070000005</v>
      </c>
      <c r="J33" s="33">
        <f t="shared" si="8"/>
        <v>861045.26400000008</v>
      </c>
      <c r="K33" s="33">
        <f t="shared" si="8"/>
        <v>794865.83889999986</v>
      </c>
      <c r="L33" s="36">
        <f t="shared" si="8"/>
        <v>219993.712</v>
      </c>
      <c r="M33" s="33">
        <f>M34+M35</f>
        <v>3910000.0027000005</v>
      </c>
      <c r="N33"/>
      <c r="O33"/>
      <c r="P33"/>
    </row>
    <row r="34" spans="1:16" ht="12.75" customHeight="1" x14ac:dyDescent="0.2">
      <c r="A34" s="40"/>
      <c r="B34" s="41"/>
      <c r="C34" s="41"/>
      <c r="D34" s="47" t="s">
        <v>53</v>
      </c>
      <c r="E34" s="48" t="s">
        <v>54</v>
      </c>
      <c r="F34" s="34">
        <f>F23*0.7</f>
        <v>48389.976389999996</v>
      </c>
      <c r="G34" s="34">
        <f t="shared" ref="G34:M34" si="9">G23*0.7</f>
        <v>367070.99099999992</v>
      </c>
      <c r="H34" s="34">
        <f t="shared" si="9"/>
        <v>479061.13401999994</v>
      </c>
      <c r="I34" s="34">
        <f t="shared" si="9"/>
        <v>529344.52249</v>
      </c>
      <c r="J34" s="34">
        <f t="shared" si="9"/>
        <v>602731.68480000005</v>
      </c>
      <c r="K34" s="34">
        <f t="shared" si="9"/>
        <v>556406.08722999995</v>
      </c>
      <c r="L34" s="34">
        <f t="shared" si="9"/>
        <v>153995.59839999999</v>
      </c>
      <c r="M34" s="34">
        <f t="shared" si="9"/>
        <v>2737000.0018900004</v>
      </c>
    </row>
    <row r="35" spans="1:16" x14ac:dyDescent="0.2">
      <c r="A35" s="40"/>
      <c r="B35" s="41"/>
      <c r="C35" s="41"/>
      <c r="D35" s="47" t="s">
        <v>55</v>
      </c>
      <c r="E35" s="49" t="s">
        <v>56</v>
      </c>
      <c r="F35" s="34">
        <f>F23*0.3</f>
        <v>20738.561310000001</v>
      </c>
      <c r="G35" s="34">
        <f t="shared" ref="G35:M35" si="10">G23*0.3</f>
        <v>157316.13899999997</v>
      </c>
      <c r="H35" s="34">
        <f t="shared" si="10"/>
        <v>205311.91457999998</v>
      </c>
      <c r="I35" s="34">
        <f t="shared" si="10"/>
        <v>226861.93821000002</v>
      </c>
      <c r="J35" s="34">
        <f t="shared" si="10"/>
        <v>258313.57920000001</v>
      </c>
      <c r="K35" s="34">
        <f t="shared" si="10"/>
        <v>238459.75166999997</v>
      </c>
      <c r="L35" s="34">
        <f t="shared" si="10"/>
        <v>65998.113599999997</v>
      </c>
      <c r="M35" s="34">
        <f t="shared" si="10"/>
        <v>1173000.0008100001</v>
      </c>
    </row>
    <row r="36" spans="1:16" s="2" customFormat="1" x14ac:dyDescent="0.2">
      <c r="B36" s="6"/>
      <c r="C36" s="6"/>
      <c r="D36" s="15">
        <v>3</v>
      </c>
      <c r="E36" s="16" t="s">
        <v>57</v>
      </c>
      <c r="F36" s="9">
        <f t="shared" ref="F36:L36" si="11">F37+F38</f>
        <v>0</v>
      </c>
      <c r="G36" s="22">
        <f t="shared" si="11"/>
        <v>0</v>
      </c>
      <c r="H36" s="9">
        <f t="shared" si="11"/>
        <v>0</v>
      </c>
      <c r="I36" s="9">
        <f t="shared" si="11"/>
        <v>0</v>
      </c>
      <c r="J36" s="9">
        <f t="shared" si="11"/>
        <v>0</v>
      </c>
      <c r="K36" s="9">
        <f t="shared" si="11"/>
        <v>0</v>
      </c>
      <c r="L36" s="22">
        <f t="shared" si="11"/>
        <v>0</v>
      </c>
      <c r="M36" s="9">
        <v>0</v>
      </c>
      <c r="N36"/>
      <c r="O36"/>
      <c r="P36"/>
    </row>
    <row r="38" spans="1:16" hidden="1" x14ac:dyDescent="0.2">
      <c r="A38" s="40"/>
      <c r="B38" s="41"/>
      <c r="C38" s="41"/>
      <c r="D38" s="50" t="s">
        <v>58</v>
      </c>
      <c r="E38" s="49" t="s">
        <v>59</v>
      </c>
      <c r="F38" s="51"/>
      <c r="G38" s="51"/>
      <c r="H38" s="51"/>
      <c r="I38" s="51"/>
      <c r="J38" s="51"/>
      <c r="K38" s="51"/>
      <c r="L38" s="51"/>
      <c r="M38" s="51"/>
    </row>
    <row r="39" spans="1:16" x14ac:dyDescent="0.2">
      <c r="A39" s="40"/>
      <c r="B39" s="41"/>
      <c r="C39" s="41"/>
      <c r="D39" s="40"/>
      <c r="E39" s="41"/>
      <c r="F39" s="52"/>
      <c r="G39" s="52"/>
      <c r="H39" s="52"/>
      <c r="I39" s="52"/>
      <c r="J39" s="52"/>
      <c r="K39" s="52"/>
      <c r="L39" s="52"/>
      <c r="M39" s="40"/>
    </row>
    <row r="40" spans="1:16" x14ac:dyDescent="0.2">
      <c r="A40" s="40"/>
      <c r="B40" s="41"/>
      <c r="C40" s="41"/>
      <c r="D40" s="40"/>
      <c r="E40" s="41"/>
      <c r="F40" s="32"/>
      <c r="G40" s="32"/>
      <c r="H40" s="32"/>
      <c r="I40" s="32"/>
      <c r="J40" s="32"/>
      <c r="K40" s="32"/>
      <c r="L40" s="32"/>
      <c r="M40" s="53"/>
    </row>
    <row r="42" spans="1:16" x14ac:dyDescent="0.2">
      <c r="A42" s="40" t="s">
        <v>60</v>
      </c>
      <c r="B42" s="40"/>
      <c r="C42" s="40"/>
      <c r="D42" s="40"/>
      <c r="E42" s="40"/>
      <c r="F42" s="40"/>
      <c r="G42" s="43"/>
      <c r="H42" s="43"/>
      <c r="I42" s="40"/>
      <c r="J42" s="40"/>
      <c r="K42" s="40"/>
      <c r="L42" s="40"/>
      <c r="M42" s="40"/>
    </row>
    <row r="43" spans="1:16" x14ac:dyDescent="0.2">
      <c r="A43" s="40" t="s">
        <v>61</v>
      </c>
      <c r="B43" s="41"/>
      <c r="C43" s="41"/>
      <c r="D43" s="40"/>
      <c r="E43" s="41"/>
      <c r="F43" s="42"/>
      <c r="G43" s="43"/>
      <c r="H43" s="43"/>
      <c r="I43" s="40"/>
      <c r="J43" s="40"/>
      <c r="K43" s="40"/>
      <c r="L43" s="40"/>
      <c r="M43" s="40"/>
    </row>
    <row r="44" spans="1:16" x14ac:dyDescent="0.2">
      <c r="A44" s="40" t="s">
        <v>62</v>
      </c>
      <c r="B44" s="41"/>
      <c r="C44" s="41"/>
      <c r="D44" s="40"/>
      <c r="E44" s="41"/>
      <c r="F44" s="42"/>
      <c r="G44" s="54"/>
      <c r="H44" s="55"/>
      <c r="I44" s="55"/>
      <c r="J44" s="55"/>
      <c r="K44" s="55"/>
      <c r="L44" s="55"/>
      <c r="M44" s="40"/>
    </row>
    <row r="45" spans="1:16" x14ac:dyDescent="0.2">
      <c r="A45" s="40" t="s">
        <v>63</v>
      </c>
      <c r="B45" s="41"/>
      <c r="C45" s="41"/>
      <c r="D45" s="40"/>
      <c r="E45" s="41"/>
      <c r="F45" s="42"/>
      <c r="G45" s="43"/>
      <c r="H45" s="43"/>
      <c r="I45" s="40"/>
      <c r="J45" s="40"/>
      <c r="K45" s="40"/>
      <c r="L45" s="40"/>
      <c r="M45" s="40"/>
    </row>
    <row r="46" spans="1:16" ht="14.25" x14ac:dyDescent="0.2">
      <c r="A46" s="40" t="s">
        <v>64</v>
      </c>
      <c r="B46" s="41"/>
      <c r="C46" s="41"/>
      <c r="D46" s="40"/>
      <c r="E46" s="41"/>
      <c r="F46" s="42"/>
      <c r="G46" s="55"/>
      <c r="H46" s="55"/>
      <c r="I46" s="55"/>
      <c r="J46" s="55"/>
      <c r="K46" s="55"/>
      <c r="L46" s="55"/>
      <c r="M46" s="40"/>
    </row>
    <row r="47" spans="1:16" x14ac:dyDescent="0.2">
      <c r="A47" s="40"/>
      <c r="B47" s="41"/>
      <c r="C47" s="41"/>
      <c r="D47" s="40"/>
      <c r="E47" s="41"/>
      <c r="F47" s="42"/>
      <c r="G47" s="55"/>
      <c r="H47" s="55"/>
      <c r="I47" s="55"/>
      <c r="J47" s="55"/>
      <c r="K47" s="55"/>
      <c r="L47" s="55"/>
      <c r="M47" s="40"/>
    </row>
  </sheetData>
  <mergeCells count="7">
    <mergeCell ref="B18:B22"/>
    <mergeCell ref="A12:A24"/>
    <mergeCell ref="B12:B13"/>
    <mergeCell ref="B23:B24"/>
    <mergeCell ref="C12:C13"/>
    <mergeCell ref="C23:C24"/>
    <mergeCell ref="C18:C22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65" fitToHeight="3" orientation="landscape" r:id="rId1"/>
  <headerFooter alignWithMargins="0"/>
  <ignoredErrors>
    <ignoredError sqref="D14 D18" twoDigitTextYear="1"/>
    <ignoredError sqref="D23 D24:D26" numberStoredAsText="1"/>
    <ignoredError sqref="M18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93E91FABE94BE4CA50E06787B85AB13" ma:contentTypeVersion="19" ma:contentTypeDescription="Loo uus dokument" ma:contentTypeScope="" ma:versionID="e383bed3b250ac5a8a2f226dd9862004">
  <xsd:schema xmlns:xsd="http://www.w3.org/2001/XMLSchema" xmlns:xs="http://www.w3.org/2001/XMLSchema" xmlns:p="http://schemas.microsoft.com/office/2006/metadata/properties" xmlns:ns2="4ef69ebd-a3b4-40e8-8ee7-36ccf8960234" xmlns:ns3="e5f4e9e3-1714-4860-8510-4efb9f6633f0" targetNamespace="http://schemas.microsoft.com/office/2006/metadata/properties" ma:root="true" ma:fieldsID="e27fbece05143864d46f57edcdb4d311" ns2:_="" ns3:_="">
    <xsd:import namespace="4ef69ebd-a3b4-40e8-8ee7-36ccf8960234"/>
    <xsd:import namespace="e5f4e9e3-1714-4860-8510-4efb9f6633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Kataloogiomanik" minOccurs="0"/>
                <xsd:element ref="ns2:Kataloogiomanik_x002a_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69ebd-a3b4-40e8-8ee7-36ccf89602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8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Kataloogiomanik" ma:index="15" nillable="true" ma:displayName="Kataloogi omanik" ma:list="UserInfo" ma:SharePointGroup="0" ma:internalName="Kataloogiomanik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ataloogiomanik_x002a_" ma:index="16" nillable="true" ma:displayName="Kataloogi omanik*" ma:list="UserInfo" ma:SearchPeopleOnly="false" ma:SharePointGroup="0" ma:internalName="Kataloogiomanik_x002a_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f4e9e3-1714-4860-8510-4efb9f6633f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42e6cd9c-1a88-4b1c-95f6-74b573ba611f}" ma:internalName="TaxCatchAll" ma:showField="CatchAllData" ma:web="e5f4e9e3-1714-4860-8510-4efb9f6633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Sisutüüp"/>
        <xsd:element ref="dc:title" minOccurs="0" maxOccurs="1" ma:index="3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f4e9e3-1714-4860-8510-4efb9f6633f0" xsi:nil="true"/>
    <Kataloogiomanik xmlns="4ef69ebd-a3b4-40e8-8ee7-36ccf8960234">
      <UserInfo>
        <DisplayName/>
        <AccountId xsi:nil="true"/>
        <AccountType/>
      </UserInfo>
    </Kataloogiomanik>
    <lcf76f155ced4ddcb4097134ff3c332f xmlns="4ef69ebd-a3b4-40e8-8ee7-36ccf8960234">
      <Terms xmlns="http://schemas.microsoft.com/office/infopath/2007/PartnerControls"/>
    </lcf76f155ced4ddcb4097134ff3c332f>
    <Kataloogiomanik_x002a_ xmlns="4ef69ebd-a3b4-40e8-8ee7-36ccf8960234">
      <UserInfo>
        <DisplayName/>
        <AccountId xsi:nil="true"/>
        <AccountType/>
      </UserInfo>
    </Kataloogiomanik_x002a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E8B04A-C749-4700-8949-CA45392072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69ebd-a3b4-40e8-8ee7-36ccf8960234"/>
    <ds:schemaRef ds:uri="e5f4e9e3-1714-4860-8510-4efb9f6633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948C00-EA86-4361-9240-8C936A669C04}">
  <ds:schemaRefs>
    <ds:schemaRef ds:uri="http://schemas.microsoft.com/office/2006/metadata/properties"/>
    <ds:schemaRef ds:uri="http://schemas.microsoft.com/office/infopath/2007/PartnerControls"/>
    <ds:schemaRef ds:uri="e5f4e9e3-1714-4860-8510-4efb9f6633f0"/>
    <ds:schemaRef ds:uri="4ef69ebd-a3b4-40e8-8ee7-36ccf8960234"/>
  </ds:schemaRefs>
</ds:datastoreItem>
</file>

<file path=customXml/itemProps3.xml><?xml version="1.0" encoding="utf-8"?>
<ds:datastoreItem xmlns:ds="http://schemas.openxmlformats.org/officeDocument/2006/customXml" ds:itemID="{75A585D4-136B-4751-A1F6-21D3187195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2026</vt:lpstr>
    </vt:vector>
  </TitlesOfParts>
  <Manager/>
  <Company>Sotsiaalministeerium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katrin.soopalu</dc:creator>
  <cp:keywords/>
  <dc:description/>
  <cp:lastModifiedBy>Margit Tilk - KUM</cp:lastModifiedBy>
  <cp:revision/>
  <cp:lastPrinted>2025-10-15T14:15:45Z</cp:lastPrinted>
  <dcterms:created xsi:type="dcterms:W3CDTF">2008-10-09T12:25:50Z</dcterms:created>
  <dcterms:modified xsi:type="dcterms:W3CDTF">2026-01-23T12:32:29Z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0x010100C93E91FABE94BE4CA50E06787B85AB13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2026-01-23T12:31:51Z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be7523b0-7940-4d4e-a3d8-c8952b8a6929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